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计划任务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<sst xmlns="http://schemas.openxmlformats.org/spreadsheetml/2006/main" count="82" uniqueCount="63">
  <si>
    <t>附件</t>
  </si>
  <si>
    <t>临夏市2024年农业保险中央、省级和“一县一（多）品”补贴品种及分包（1.枹罕镇 2.折桥镇 3.城郊镇、南龙镇）任务一览表</t>
  </si>
  <si>
    <r>
      <rPr>
        <sz val="12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宋体"/>
        <charset val="134"/>
      </rPr>
      <t xml:space="preserve"> 单位：元/亩/头/只/户</t>
    </r>
  </si>
  <si>
    <t>序号</t>
  </si>
  <si>
    <t>品种</t>
  </si>
  <si>
    <t>单位保额</t>
  </si>
  <si>
    <t>费率</t>
  </si>
  <si>
    <t>单位保费</t>
  </si>
  <si>
    <t>各级保费分摊比例</t>
  </si>
  <si>
    <t>下达任务数合计</t>
  </si>
  <si>
    <t>保险费</t>
  </si>
  <si>
    <t>各镇分包任务</t>
  </si>
  <si>
    <t>其中：已脱贫户分解任务</t>
  </si>
  <si>
    <t>中央财政补贴</t>
  </si>
  <si>
    <t>省级财政补贴</t>
  </si>
  <si>
    <t>市县财政补贴</t>
  </si>
  <si>
    <t>投保人自行承担承担</t>
  </si>
  <si>
    <t>枹罕镇</t>
  </si>
  <si>
    <t>折桥镇</t>
  </si>
  <si>
    <t>城郊镇、南龙镇</t>
  </si>
  <si>
    <t>已脱贫
建档立卡户</t>
  </si>
  <si>
    <t>其他投保人</t>
  </si>
  <si>
    <t>合计</t>
  </si>
  <si>
    <t>中央</t>
  </si>
  <si>
    <t>省级</t>
  </si>
  <si>
    <t>市级</t>
  </si>
  <si>
    <t xml:space="preserve">           任务数
</t>
  </si>
  <si>
    <t xml:space="preserve">             任务数
</t>
  </si>
  <si>
    <t>户数</t>
  </si>
  <si>
    <t>任务数</t>
  </si>
  <si>
    <t>中央补贴品种</t>
  </si>
  <si>
    <t>小麦</t>
  </si>
  <si>
    <t>玉米</t>
  </si>
  <si>
    <t>大田玉米</t>
  </si>
  <si>
    <t>其他市州</t>
  </si>
  <si>
    <t>油菜</t>
  </si>
  <si>
    <t>马铃薯</t>
  </si>
  <si>
    <t>藏系羊</t>
  </si>
  <si>
    <t>能繁母猪</t>
  </si>
  <si>
    <t>奶牛</t>
  </si>
  <si>
    <t>荷斯坦</t>
  </si>
  <si>
    <t>西门塔尔</t>
  </si>
  <si>
    <t>育肥猪</t>
  </si>
  <si>
    <t>省级补贴品种</t>
  </si>
  <si>
    <t>肉牛</t>
  </si>
  <si>
    <t>肉羊</t>
  </si>
  <si>
    <t>中药材</t>
  </si>
  <si>
    <t>黄芪</t>
  </si>
  <si>
    <t>露地蔬菜</t>
  </si>
  <si>
    <t>设施蔬菜
（棚体+蔬菜损失）</t>
  </si>
  <si>
    <t>棚体保险</t>
  </si>
  <si>
    <t>日光温室</t>
  </si>
  <si>
    <t>钢架拱棚</t>
  </si>
  <si>
    <t>棚内蔬菜保险</t>
  </si>
  <si>
    <t>鸡</t>
  </si>
  <si>
    <t>一县一（多）品</t>
  </si>
  <si>
    <t>树莓</t>
  </si>
  <si>
    <t>花卉</t>
  </si>
  <si>
    <t>食用菌</t>
  </si>
  <si>
    <t>金银花</t>
  </si>
  <si>
    <t>保险费合计</t>
  </si>
  <si>
    <t>/</t>
  </si>
  <si>
    <t>要求：1.各保险公司对已脱贫建档立卡户、三类监测户做到全覆盖，确保保险品种不落一项、保单到户；2.未完成承保任务及理赔不及时的保险公司，将根据相关程序解除合同。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</si>
</sst>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%"/>
    <numFmt numFmtId="178" formatCode="0_ "/>
    <numFmt numFmtId="179" formatCode="0.0_ "/>
  </numFmts>
  <fonts count="32"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6"/>
      <name val="黑体"/>
      <charset val="134"/>
    </font>
    <font>
      <b/>
      <sz val="20"/>
      <name val="宋体"/>
      <charset val="134"/>
    </font>
    <font>
      <b/>
      <sz val="13"/>
      <name val="宋体"/>
      <charset val="134"/>
    </font>
    <font>
      <sz val="13"/>
      <name val="宋体"/>
      <charset val="134"/>
    </font>
    <font>
      <sz val="14"/>
      <name val="宋体"/>
      <charset val="134"/>
    </font>
    <font>
      <sz val="14"/>
      <name val="Times New Roman"/>
      <charset val="0"/>
    </font>
    <font>
      <sz val="14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>
      <alignment vertical="center"/>
    </xf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40">
    <xf numFmtId="0" fontId="0" fillId="0" borderId="0" xfId="0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0" fontId="0" fillId="0" borderId="0" xfId="0" applyFont="1" applyFill="1" applyProtection="1">
      <alignment vertical="center"/>
    </xf>
    <xf numFmtId="9" fontId="0" fillId="0" borderId="0" xfId="0" applyNumberFormat="1" applyFont="1" applyFill="1" applyProtection="1">
      <alignment vertical="center"/>
    </xf>
    <xf numFmtId="9" fontId="0" fillId="0" borderId="0" xfId="0" applyNumberFormat="1" applyFont="1" applyProtection="1">
      <alignment vertical="center"/>
    </xf>
    <xf numFmtId="176" fontId="0" fillId="0" borderId="0" xfId="0" applyNumberFormat="1" applyFont="1" applyProtection="1">
      <alignment vertical="center"/>
    </xf>
    <xf numFmtId="176" fontId="0" fillId="0" borderId="0" xfId="0" applyNumberFormat="1" applyFont="1" applyFill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179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176" fontId="0" fillId="0" borderId="0" xfId="0" applyNumberFormat="1" applyFont="1" applyFill="1" applyBorder="1" applyProtection="1">
      <alignment vertical="center"/>
    </xf>
    <xf numFmtId="0" fontId="0" fillId="0" borderId="0" xfId="0" applyNumberFormat="1" applyFont="1" applyFill="1" applyBorder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42"/>
  <sheetViews>
    <sheetView tabSelected="1" zoomScale="70" zoomScaleNormal="70" zoomScaleSheetLayoutView="55" workbookViewId="0">
      <selection activeCell="C9" sqref="C9:E9"/>
    </sheetView>
  </sheetViews>
  <sheetFormatPr defaultColWidth="9" defaultRowHeight="14.25"/>
  <cols>
    <col min="1" max="1" width="5.43333333333333" style="3" customWidth="1"/>
    <col min="2" max="2" width="3.925" style="3" customWidth="1"/>
    <col min="3" max="3" width="13.5666666666667" style="3" customWidth="1"/>
    <col min="4" max="4" width="11.0333333333333" style="3" customWidth="1"/>
    <col min="5" max="5" width="12.3166666666667" style="3" customWidth="1"/>
    <col min="6" max="6" width="8.75" style="4" customWidth="1"/>
    <col min="7" max="7" width="6.78333333333333" style="4" customWidth="1"/>
    <col min="8" max="8" width="6.95833333333333" style="5" customWidth="1"/>
    <col min="9" max="9" width="8.38333333333333" style="6" customWidth="1"/>
    <col min="10" max="10" width="7.49166666666667" style="6" customWidth="1"/>
    <col min="11" max="11" width="9.10833333333333" style="6" customWidth="1"/>
    <col min="12" max="12" width="8.925" style="7" customWidth="1"/>
    <col min="13" max="13" width="8.75" style="7" customWidth="1"/>
    <col min="14" max="14" width="8.39166666666667" style="7" customWidth="1"/>
    <col min="15" max="15" width="10.35" style="8" customWidth="1"/>
    <col min="16" max="16" width="11.2416666666667" style="8" customWidth="1"/>
    <col min="17" max="17" width="12.1333333333333" style="8" customWidth="1"/>
    <col min="18" max="18" width="11.7916666666667" style="8" customWidth="1"/>
    <col min="19" max="19" width="13.925" style="8" customWidth="1"/>
    <col min="20" max="21" width="10.8916666666667" style="8" customWidth="1"/>
    <col min="22" max="22" width="9.45833333333333" style="8" customWidth="1"/>
    <col min="23" max="23" width="10.8916666666667" style="8" customWidth="1"/>
    <col min="24" max="24" width="9.46666666666667" style="8" customWidth="1"/>
    <col min="25" max="25" width="10.8916666666667" style="8" customWidth="1"/>
    <col min="26" max="27" width="10.5333333333333" customWidth="1"/>
    <col min="28" max="28" width="9.99166666666667" customWidth="1"/>
    <col min="29" max="29" width="10" customWidth="1"/>
    <col min="30" max="30" width="9.99166666666667" customWidth="1"/>
    <col min="31" max="31" width="10" customWidth="1"/>
  </cols>
  <sheetData>
    <row r="1" ht="25" customHeight="1" spans="1:2">
      <c r="A1" s="9" t="s">
        <v>0</v>
      </c>
      <c r="B1" s="9"/>
    </row>
    <row r="2" ht="54" customHeight="1" spans="1:3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ht="25" customHeight="1" spans="1:3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="1" customFormat="1" ht="60" customHeight="1" spans="1:31">
      <c r="A4" s="12" t="s">
        <v>3</v>
      </c>
      <c r="B4" s="12" t="s">
        <v>4</v>
      </c>
      <c r="C4" s="12"/>
      <c r="D4" s="12"/>
      <c r="E4" s="12"/>
      <c r="F4" s="12" t="s">
        <v>5</v>
      </c>
      <c r="G4" s="12" t="s">
        <v>6</v>
      </c>
      <c r="H4" s="12" t="s">
        <v>7</v>
      </c>
      <c r="I4" s="12"/>
      <c r="J4" s="12" t="s">
        <v>8</v>
      </c>
      <c r="K4" s="12"/>
      <c r="L4" s="12"/>
      <c r="M4" s="12"/>
      <c r="N4" s="12"/>
      <c r="O4" s="12" t="s">
        <v>9</v>
      </c>
      <c r="P4" s="12" t="s">
        <v>10</v>
      </c>
      <c r="Q4" s="12"/>
      <c r="R4" s="12"/>
      <c r="S4" s="12"/>
      <c r="T4" s="29" t="s">
        <v>11</v>
      </c>
      <c r="U4" s="30"/>
      <c r="V4" s="30"/>
      <c r="W4" s="30"/>
      <c r="X4" s="30"/>
      <c r="Y4" s="31"/>
      <c r="Z4" s="29" t="s">
        <v>12</v>
      </c>
      <c r="AA4" s="30"/>
      <c r="AB4" s="30"/>
      <c r="AC4" s="30"/>
      <c r="AD4" s="30"/>
      <c r="AE4" s="31"/>
    </row>
    <row r="5" s="1" customFormat="1" ht="60" customHeight="1" spans="1:31">
      <c r="A5" s="12"/>
      <c r="B5" s="12"/>
      <c r="C5" s="12"/>
      <c r="D5" s="12"/>
      <c r="E5" s="12"/>
      <c r="F5" s="12"/>
      <c r="G5" s="12"/>
      <c r="H5" s="12"/>
      <c r="I5" s="12" t="s">
        <v>13</v>
      </c>
      <c r="J5" s="12" t="s">
        <v>14</v>
      </c>
      <c r="K5" s="12" t="s">
        <v>15</v>
      </c>
      <c r="L5" s="12"/>
      <c r="M5" s="12" t="s">
        <v>16</v>
      </c>
      <c r="N5" s="12"/>
      <c r="O5" s="12"/>
      <c r="P5" s="12"/>
      <c r="Q5" s="12"/>
      <c r="R5" s="12"/>
      <c r="S5" s="12"/>
      <c r="T5" s="30" t="s">
        <v>17</v>
      </c>
      <c r="U5" s="31"/>
      <c r="V5" s="12" t="s">
        <v>18</v>
      </c>
      <c r="W5" s="12"/>
      <c r="X5" s="12" t="s">
        <v>19</v>
      </c>
      <c r="Y5" s="12"/>
      <c r="Z5" s="30" t="s">
        <v>17</v>
      </c>
      <c r="AA5" s="31"/>
      <c r="AB5" s="12" t="s">
        <v>18</v>
      </c>
      <c r="AC5" s="12"/>
      <c r="AD5" s="12" t="s">
        <v>19</v>
      </c>
      <c r="AE5" s="12"/>
    </row>
    <row r="6" s="1" customFormat="1" ht="49" customHeight="1" spans="1:31">
      <c r="A6" s="12"/>
      <c r="B6" s="12"/>
      <c r="C6" s="12"/>
      <c r="D6" s="12"/>
      <c r="E6" s="12"/>
      <c r="F6" s="12"/>
      <c r="G6" s="12"/>
      <c r="H6" s="12"/>
      <c r="I6" s="12"/>
      <c r="J6" s="12"/>
      <c r="K6" s="12" t="s">
        <v>20</v>
      </c>
      <c r="L6" s="12" t="s">
        <v>21</v>
      </c>
      <c r="M6" s="12" t="s">
        <v>20</v>
      </c>
      <c r="N6" s="12" t="s">
        <v>21</v>
      </c>
      <c r="O6" s="12"/>
      <c r="P6" s="26" t="s">
        <v>22</v>
      </c>
      <c r="Q6" s="26" t="s">
        <v>23</v>
      </c>
      <c r="R6" s="26" t="s">
        <v>24</v>
      </c>
      <c r="S6" s="26" t="s">
        <v>25</v>
      </c>
      <c r="T6" s="26" t="s">
        <v>26</v>
      </c>
      <c r="U6" s="26" t="s">
        <v>10</v>
      </c>
      <c r="V6" s="26" t="s">
        <v>27</v>
      </c>
      <c r="W6" s="26" t="s">
        <v>10</v>
      </c>
      <c r="X6" s="26" t="s">
        <v>26</v>
      </c>
      <c r="Y6" s="26" t="s">
        <v>10</v>
      </c>
      <c r="Z6" s="26" t="s">
        <v>28</v>
      </c>
      <c r="AA6" s="26" t="s">
        <v>29</v>
      </c>
      <c r="AB6" s="26" t="s">
        <v>28</v>
      </c>
      <c r="AC6" s="26" t="s">
        <v>29</v>
      </c>
      <c r="AD6" s="26" t="s">
        <v>28</v>
      </c>
      <c r="AE6" s="26" t="s">
        <v>29</v>
      </c>
    </row>
    <row r="7" s="1" customFormat="1" ht="49" customHeight="1" spans="1:31">
      <c r="A7" s="13">
        <v>1</v>
      </c>
      <c r="B7" s="14" t="s">
        <v>30</v>
      </c>
      <c r="C7" s="15" t="s">
        <v>31</v>
      </c>
      <c r="D7" s="16"/>
      <c r="E7" s="17"/>
      <c r="F7" s="18">
        <v>350</v>
      </c>
      <c r="G7" s="19">
        <v>0.04</v>
      </c>
      <c r="H7" s="20">
        <f>F7*G7</f>
        <v>14</v>
      </c>
      <c r="I7" s="27">
        <v>0.45</v>
      </c>
      <c r="J7" s="27">
        <v>0.3</v>
      </c>
      <c r="K7" s="27">
        <v>0.1</v>
      </c>
      <c r="L7" s="27">
        <v>0.1</v>
      </c>
      <c r="M7" s="27">
        <v>0.15</v>
      </c>
      <c r="N7" s="27">
        <v>0.15</v>
      </c>
      <c r="O7" s="22">
        <v>150</v>
      </c>
      <c r="P7" s="22">
        <f>O7*H7</f>
        <v>2100</v>
      </c>
      <c r="Q7" s="22">
        <f t="shared" ref="Q7:Q18" si="0">P7*I7</f>
        <v>945</v>
      </c>
      <c r="R7" s="22">
        <f t="shared" ref="R7:R18" si="1">P7*J7</f>
        <v>630</v>
      </c>
      <c r="S7" s="22">
        <f t="shared" ref="S7:S18" si="2">P7-Q7-R7</f>
        <v>525</v>
      </c>
      <c r="T7" s="32">
        <v>150</v>
      </c>
      <c r="U7" s="32">
        <v>2100</v>
      </c>
      <c r="V7" s="22">
        <v>0</v>
      </c>
      <c r="W7" s="22">
        <f>V7*H7</f>
        <v>0</v>
      </c>
      <c r="X7" s="33">
        <v>0</v>
      </c>
      <c r="Y7" s="33">
        <f>X7*H7</f>
        <v>0</v>
      </c>
      <c r="Z7" s="33">
        <v>40</v>
      </c>
      <c r="AA7" s="33">
        <v>98</v>
      </c>
      <c r="AB7" s="33">
        <v>0</v>
      </c>
      <c r="AC7" s="33">
        <v>0</v>
      </c>
      <c r="AD7" s="33">
        <v>0</v>
      </c>
      <c r="AE7" s="33">
        <v>0</v>
      </c>
    </row>
    <row r="8" s="1" customFormat="1" ht="38" customHeight="1" spans="1:31">
      <c r="A8" s="13">
        <v>2</v>
      </c>
      <c r="B8" s="21"/>
      <c r="C8" s="22" t="s">
        <v>32</v>
      </c>
      <c r="D8" s="22" t="s">
        <v>33</v>
      </c>
      <c r="E8" s="22" t="s">
        <v>34</v>
      </c>
      <c r="F8" s="18">
        <v>600</v>
      </c>
      <c r="G8" s="19">
        <v>0.04</v>
      </c>
      <c r="H8" s="20">
        <f>F8*G8</f>
        <v>24</v>
      </c>
      <c r="I8" s="27">
        <v>0.45</v>
      </c>
      <c r="J8" s="27">
        <v>0.3</v>
      </c>
      <c r="K8" s="27">
        <v>0.1</v>
      </c>
      <c r="L8" s="27">
        <v>0.1</v>
      </c>
      <c r="M8" s="27">
        <v>0.15</v>
      </c>
      <c r="N8" s="27">
        <v>0.15</v>
      </c>
      <c r="O8" s="22">
        <v>13054</v>
      </c>
      <c r="P8" s="22">
        <f t="shared" ref="P8:P27" si="3">O8*H8</f>
        <v>313296</v>
      </c>
      <c r="Q8" s="22">
        <f t="shared" si="0"/>
        <v>140983.2</v>
      </c>
      <c r="R8" s="22">
        <f t="shared" si="1"/>
        <v>93988.8</v>
      </c>
      <c r="S8" s="22">
        <f t="shared" si="2"/>
        <v>78324</v>
      </c>
      <c r="T8" s="32">
        <v>7000</v>
      </c>
      <c r="U8" s="32">
        <v>168000</v>
      </c>
      <c r="V8" s="22">
        <v>2951</v>
      </c>
      <c r="W8" s="22">
        <f t="shared" ref="W8:W27" si="4">V8*H8</f>
        <v>70824</v>
      </c>
      <c r="X8" s="22">
        <v>3103</v>
      </c>
      <c r="Y8" s="33">
        <f>X8*H8</f>
        <v>74472</v>
      </c>
      <c r="Z8" s="33">
        <v>1265</v>
      </c>
      <c r="AA8" s="33">
        <v>3050</v>
      </c>
      <c r="AB8" s="22">
        <v>820</v>
      </c>
      <c r="AC8" s="22">
        <v>895</v>
      </c>
      <c r="AD8" s="22">
        <v>850</v>
      </c>
      <c r="AE8" s="22">
        <v>1200</v>
      </c>
    </row>
    <row r="9" s="1" customFormat="1" ht="38" customHeight="1" spans="1:31">
      <c r="A9" s="13">
        <v>3</v>
      </c>
      <c r="B9" s="21"/>
      <c r="C9" s="22" t="s">
        <v>35</v>
      </c>
      <c r="D9" s="22"/>
      <c r="E9" s="22"/>
      <c r="F9" s="18">
        <v>400</v>
      </c>
      <c r="G9" s="19">
        <v>0.04</v>
      </c>
      <c r="H9" s="20">
        <f>F9*G9</f>
        <v>16</v>
      </c>
      <c r="I9" s="27">
        <v>0.45</v>
      </c>
      <c r="J9" s="27">
        <v>0.3</v>
      </c>
      <c r="K9" s="27">
        <v>0.1</v>
      </c>
      <c r="L9" s="27">
        <v>0.1</v>
      </c>
      <c r="M9" s="27">
        <v>0.15</v>
      </c>
      <c r="N9" s="27">
        <v>0.15</v>
      </c>
      <c r="O9" s="22">
        <v>2136</v>
      </c>
      <c r="P9" s="22">
        <f t="shared" si="3"/>
        <v>34176</v>
      </c>
      <c r="Q9" s="22">
        <f t="shared" si="0"/>
        <v>15379.2</v>
      </c>
      <c r="R9" s="22">
        <f t="shared" si="1"/>
        <v>10252.8</v>
      </c>
      <c r="S9" s="22">
        <f t="shared" si="2"/>
        <v>8544</v>
      </c>
      <c r="T9" s="32">
        <v>1000</v>
      </c>
      <c r="U9" s="32">
        <v>16000</v>
      </c>
      <c r="V9" s="22">
        <v>650</v>
      </c>
      <c r="W9" s="22">
        <f t="shared" si="4"/>
        <v>10400</v>
      </c>
      <c r="X9" s="22">
        <v>486</v>
      </c>
      <c r="Y9" s="33">
        <f t="shared" ref="Y9:Y27" si="5">X9*H9</f>
        <v>7776</v>
      </c>
      <c r="Z9" s="33">
        <v>170</v>
      </c>
      <c r="AA9" s="33">
        <v>340</v>
      </c>
      <c r="AB9" s="22">
        <v>140</v>
      </c>
      <c r="AC9" s="22">
        <v>197</v>
      </c>
      <c r="AD9" s="22">
        <v>112</v>
      </c>
      <c r="AE9" s="22">
        <v>120</v>
      </c>
    </row>
    <row r="10" s="1" customFormat="1" ht="38" customHeight="1" spans="1:31">
      <c r="A10" s="13">
        <v>4</v>
      </c>
      <c r="B10" s="21"/>
      <c r="C10" s="15" t="s">
        <v>36</v>
      </c>
      <c r="D10" s="16"/>
      <c r="E10" s="17"/>
      <c r="F10" s="18">
        <v>700</v>
      </c>
      <c r="G10" s="19">
        <v>0.03</v>
      </c>
      <c r="H10" s="20">
        <v>21</v>
      </c>
      <c r="I10" s="27">
        <v>0.45</v>
      </c>
      <c r="J10" s="27">
        <v>0.3</v>
      </c>
      <c r="K10" s="27">
        <v>0.1</v>
      </c>
      <c r="L10" s="27">
        <v>0.1</v>
      </c>
      <c r="M10" s="27">
        <v>0.15</v>
      </c>
      <c r="N10" s="27">
        <v>0.15</v>
      </c>
      <c r="O10" s="22">
        <v>2080</v>
      </c>
      <c r="P10" s="22">
        <f t="shared" si="3"/>
        <v>43680</v>
      </c>
      <c r="Q10" s="22">
        <f t="shared" si="0"/>
        <v>19656</v>
      </c>
      <c r="R10" s="22">
        <f t="shared" si="1"/>
        <v>13104</v>
      </c>
      <c r="S10" s="22">
        <f t="shared" si="2"/>
        <v>10920</v>
      </c>
      <c r="T10" s="32">
        <v>2000</v>
      </c>
      <c r="U10" s="32">
        <v>42000</v>
      </c>
      <c r="V10" s="22">
        <v>0</v>
      </c>
      <c r="W10" s="22">
        <f t="shared" si="4"/>
        <v>0</v>
      </c>
      <c r="X10" s="22">
        <v>80</v>
      </c>
      <c r="Y10" s="33">
        <f t="shared" si="5"/>
        <v>1680</v>
      </c>
      <c r="Z10" s="33">
        <v>370</v>
      </c>
      <c r="AA10" s="33">
        <v>740</v>
      </c>
      <c r="AB10" s="22">
        <v>0</v>
      </c>
      <c r="AC10" s="22">
        <v>0</v>
      </c>
      <c r="AD10" s="22">
        <v>4</v>
      </c>
      <c r="AE10" s="22">
        <v>20</v>
      </c>
    </row>
    <row r="11" s="2" customFormat="1" ht="38" customHeight="1" spans="1:31">
      <c r="A11" s="13">
        <v>5</v>
      </c>
      <c r="B11" s="21"/>
      <c r="C11" s="22" t="s">
        <v>37</v>
      </c>
      <c r="D11" s="22"/>
      <c r="E11" s="22"/>
      <c r="F11" s="18">
        <v>500</v>
      </c>
      <c r="G11" s="19">
        <v>0.05</v>
      </c>
      <c r="H11" s="20">
        <f>F11*G11</f>
        <v>25</v>
      </c>
      <c r="I11" s="27">
        <v>0.4</v>
      </c>
      <c r="J11" s="27">
        <v>0.3</v>
      </c>
      <c r="K11" s="27">
        <v>0.2</v>
      </c>
      <c r="L11" s="27">
        <v>0.2</v>
      </c>
      <c r="M11" s="27">
        <v>0.1</v>
      </c>
      <c r="N11" s="27">
        <v>0.1</v>
      </c>
      <c r="O11" s="22">
        <v>6760</v>
      </c>
      <c r="P11" s="22">
        <f t="shared" si="3"/>
        <v>169000</v>
      </c>
      <c r="Q11" s="22">
        <f t="shared" si="0"/>
        <v>67600</v>
      </c>
      <c r="R11" s="22">
        <f t="shared" si="1"/>
        <v>50700</v>
      </c>
      <c r="S11" s="22">
        <f t="shared" si="2"/>
        <v>50700</v>
      </c>
      <c r="T11" s="32">
        <v>5580</v>
      </c>
      <c r="U11" s="32">
        <v>139500</v>
      </c>
      <c r="V11" s="22">
        <v>1180</v>
      </c>
      <c r="W11" s="22">
        <f t="shared" si="4"/>
        <v>29500</v>
      </c>
      <c r="X11" s="22">
        <v>0</v>
      </c>
      <c r="Y11" s="33">
        <f t="shared" si="5"/>
        <v>0</v>
      </c>
      <c r="Z11" s="33">
        <v>110</v>
      </c>
      <c r="AA11" s="33">
        <v>880</v>
      </c>
      <c r="AB11" s="22">
        <v>5</v>
      </c>
      <c r="AC11" s="22">
        <v>40</v>
      </c>
      <c r="AD11" s="22">
        <v>0</v>
      </c>
      <c r="AE11" s="22">
        <v>0</v>
      </c>
    </row>
    <row r="12" s="1" customFormat="1" ht="38" customHeight="1" spans="1:31">
      <c r="A12" s="13">
        <v>6</v>
      </c>
      <c r="B12" s="21"/>
      <c r="C12" s="22" t="s">
        <v>38</v>
      </c>
      <c r="D12" s="22"/>
      <c r="E12" s="22"/>
      <c r="F12" s="18">
        <v>1500</v>
      </c>
      <c r="G12" s="19">
        <v>0.05</v>
      </c>
      <c r="H12" s="20">
        <f>F12*G12</f>
        <v>75</v>
      </c>
      <c r="I12" s="27">
        <v>0.5</v>
      </c>
      <c r="J12" s="27">
        <v>0.3</v>
      </c>
      <c r="K12" s="27">
        <v>0.1</v>
      </c>
      <c r="L12" s="27">
        <v>0.1</v>
      </c>
      <c r="M12" s="27">
        <v>0.1</v>
      </c>
      <c r="N12" s="27">
        <v>0.1</v>
      </c>
      <c r="O12" s="22">
        <v>1896</v>
      </c>
      <c r="P12" s="22">
        <f t="shared" si="3"/>
        <v>142200</v>
      </c>
      <c r="Q12" s="22">
        <f t="shared" si="0"/>
        <v>71100</v>
      </c>
      <c r="R12" s="22">
        <f t="shared" si="1"/>
        <v>42660</v>
      </c>
      <c r="S12" s="22">
        <f t="shared" si="2"/>
        <v>28440</v>
      </c>
      <c r="T12" s="32">
        <v>800</v>
      </c>
      <c r="U12" s="32">
        <v>60000</v>
      </c>
      <c r="V12" s="22">
        <v>296</v>
      </c>
      <c r="W12" s="22">
        <f t="shared" si="4"/>
        <v>22200</v>
      </c>
      <c r="X12" s="22">
        <v>800</v>
      </c>
      <c r="Y12" s="33">
        <f t="shared" si="5"/>
        <v>60000</v>
      </c>
      <c r="Z12" s="33">
        <v>3</v>
      </c>
      <c r="AA12" s="33">
        <v>38</v>
      </c>
      <c r="AB12" s="22">
        <v>9</v>
      </c>
      <c r="AC12" s="22">
        <v>75</v>
      </c>
      <c r="AD12" s="22">
        <v>15</v>
      </c>
      <c r="AE12" s="22">
        <v>350</v>
      </c>
    </row>
    <row r="13" s="1" customFormat="1" ht="38" customHeight="1" spans="1:31">
      <c r="A13" s="13">
        <v>7</v>
      </c>
      <c r="B13" s="21"/>
      <c r="C13" s="22" t="s">
        <v>39</v>
      </c>
      <c r="D13" s="22" t="s">
        <v>40</v>
      </c>
      <c r="E13" s="22"/>
      <c r="F13" s="18">
        <v>10000</v>
      </c>
      <c r="G13" s="19">
        <v>0.05</v>
      </c>
      <c r="H13" s="20">
        <f t="shared" ref="H13:H18" si="6">F13*G13</f>
        <v>500</v>
      </c>
      <c r="I13" s="27">
        <v>0.5</v>
      </c>
      <c r="J13" s="27">
        <v>0.3</v>
      </c>
      <c r="K13" s="27">
        <v>0.1</v>
      </c>
      <c r="L13" s="27">
        <v>0.1</v>
      </c>
      <c r="M13" s="27">
        <v>0.1</v>
      </c>
      <c r="N13" s="27">
        <v>0.1</v>
      </c>
      <c r="O13" s="22">
        <v>915</v>
      </c>
      <c r="P13" s="22">
        <f t="shared" si="3"/>
        <v>457500</v>
      </c>
      <c r="Q13" s="22">
        <f t="shared" si="0"/>
        <v>228750</v>
      </c>
      <c r="R13" s="22">
        <f t="shared" si="1"/>
        <v>137250</v>
      </c>
      <c r="S13" s="22">
        <f t="shared" si="2"/>
        <v>91500</v>
      </c>
      <c r="T13" s="32">
        <v>300</v>
      </c>
      <c r="U13" s="32">
        <v>150000</v>
      </c>
      <c r="V13" s="22">
        <v>375</v>
      </c>
      <c r="W13" s="22">
        <f t="shared" si="4"/>
        <v>187500</v>
      </c>
      <c r="X13" s="22">
        <v>240</v>
      </c>
      <c r="Y13" s="33">
        <f t="shared" si="5"/>
        <v>120000</v>
      </c>
      <c r="Z13" s="33">
        <v>14</v>
      </c>
      <c r="AA13" s="33">
        <v>28</v>
      </c>
      <c r="AB13" s="22">
        <v>18</v>
      </c>
      <c r="AC13" s="22">
        <v>104</v>
      </c>
      <c r="AD13" s="22">
        <v>11</v>
      </c>
      <c r="AE13" s="22">
        <v>74</v>
      </c>
    </row>
    <row r="14" s="1" customFormat="1" ht="38" customHeight="1" spans="1:31">
      <c r="A14" s="13">
        <v>8</v>
      </c>
      <c r="B14" s="21"/>
      <c r="C14" s="22"/>
      <c r="D14" s="22" t="s">
        <v>41</v>
      </c>
      <c r="E14" s="22"/>
      <c r="F14" s="18">
        <v>8000</v>
      </c>
      <c r="G14" s="19">
        <v>0.05</v>
      </c>
      <c r="H14" s="20">
        <f t="shared" si="6"/>
        <v>400</v>
      </c>
      <c r="I14" s="27">
        <v>0.5</v>
      </c>
      <c r="J14" s="27">
        <v>0.3</v>
      </c>
      <c r="K14" s="27">
        <v>0.1</v>
      </c>
      <c r="L14" s="27">
        <v>0.1</v>
      </c>
      <c r="M14" s="27">
        <v>0.1</v>
      </c>
      <c r="N14" s="27">
        <v>0.1</v>
      </c>
      <c r="O14" s="22">
        <v>691</v>
      </c>
      <c r="P14" s="22">
        <f t="shared" si="3"/>
        <v>276400</v>
      </c>
      <c r="Q14" s="22">
        <f t="shared" si="0"/>
        <v>138200</v>
      </c>
      <c r="R14" s="22">
        <f t="shared" si="1"/>
        <v>82920</v>
      </c>
      <c r="S14" s="22">
        <f t="shared" si="2"/>
        <v>55280</v>
      </c>
      <c r="T14" s="32">
        <v>400</v>
      </c>
      <c r="U14" s="32">
        <v>160000</v>
      </c>
      <c r="V14" s="22">
        <v>31</v>
      </c>
      <c r="W14" s="22">
        <f t="shared" si="4"/>
        <v>12400</v>
      </c>
      <c r="X14" s="22">
        <v>260</v>
      </c>
      <c r="Y14" s="33">
        <f t="shared" si="5"/>
        <v>104000</v>
      </c>
      <c r="Z14" s="33">
        <v>11</v>
      </c>
      <c r="AA14" s="33">
        <v>23</v>
      </c>
      <c r="AB14" s="22">
        <v>6</v>
      </c>
      <c r="AC14" s="22">
        <v>12</v>
      </c>
      <c r="AD14" s="22">
        <v>12</v>
      </c>
      <c r="AE14" s="22">
        <v>58</v>
      </c>
    </row>
    <row r="15" s="1" customFormat="1" ht="38" customHeight="1" spans="1:31">
      <c r="A15" s="13">
        <v>9</v>
      </c>
      <c r="B15" s="23"/>
      <c r="C15" s="22" t="s">
        <v>42</v>
      </c>
      <c r="D15" s="22"/>
      <c r="E15" s="22"/>
      <c r="F15" s="18">
        <v>1000</v>
      </c>
      <c r="G15" s="19">
        <v>0.05</v>
      </c>
      <c r="H15" s="20">
        <f t="shared" si="6"/>
        <v>50</v>
      </c>
      <c r="I15" s="27">
        <v>0.5</v>
      </c>
      <c r="J15" s="27">
        <v>0.3</v>
      </c>
      <c r="K15" s="27">
        <v>0.1</v>
      </c>
      <c r="L15" s="27">
        <v>0.1</v>
      </c>
      <c r="M15" s="27">
        <v>0.1</v>
      </c>
      <c r="N15" s="27">
        <v>0.1</v>
      </c>
      <c r="O15" s="22">
        <v>7427</v>
      </c>
      <c r="P15" s="22">
        <f t="shared" si="3"/>
        <v>371350</v>
      </c>
      <c r="Q15" s="22">
        <f t="shared" si="0"/>
        <v>185675</v>
      </c>
      <c r="R15" s="22">
        <f t="shared" si="1"/>
        <v>111405</v>
      </c>
      <c r="S15" s="22">
        <f t="shared" si="2"/>
        <v>74270</v>
      </c>
      <c r="T15" s="32">
        <v>3000</v>
      </c>
      <c r="U15" s="32">
        <v>150000</v>
      </c>
      <c r="V15" s="22">
        <v>927</v>
      </c>
      <c r="W15" s="22">
        <f t="shared" si="4"/>
        <v>46350</v>
      </c>
      <c r="X15" s="22">
        <v>3500</v>
      </c>
      <c r="Y15" s="33">
        <f t="shared" si="5"/>
        <v>175000</v>
      </c>
      <c r="Z15" s="33">
        <v>3</v>
      </c>
      <c r="AA15" s="33">
        <v>110</v>
      </c>
      <c r="AB15" s="22">
        <v>10</v>
      </c>
      <c r="AC15" s="22">
        <v>300</v>
      </c>
      <c r="AD15" s="22">
        <v>15</v>
      </c>
      <c r="AE15" s="22">
        <v>850</v>
      </c>
    </row>
    <row r="16" s="2" customFormat="1" ht="38" customHeight="1" spans="1:31">
      <c r="A16" s="13">
        <v>10</v>
      </c>
      <c r="B16" s="22" t="s">
        <v>43</v>
      </c>
      <c r="C16" s="22" t="s">
        <v>44</v>
      </c>
      <c r="D16" s="22"/>
      <c r="E16" s="22"/>
      <c r="F16" s="18">
        <v>7000</v>
      </c>
      <c r="G16" s="19">
        <v>0.04</v>
      </c>
      <c r="H16" s="20">
        <f t="shared" si="6"/>
        <v>280</v>
      </c>
      <c r="I16" s="27">
        <v>0</v>
      </c>
      <c r="J16" s="27">
        <v>0.4</v>
      </c>
      <c r="K16" s="27">
        <v>0.5</v>
      </c>
      <c r="L16" s="27">
        <v>0.4</v>
      </c>
      <c r="M16" s="27">
        <v>0.1</v>
      </c>
      <c r="N16" s="27">
        <v>0.2</v>
      </c>
      <c r="O16" s="22">
        <v>4607</v>
      </c>
      <c r="P16" s="22">
        <f t="shared" si="3"/>
        <v>1289960</v>
      </c>
      <c r="Q16" s="22">
        <f t="shared" si="0"/>
        <v>0</v>
      </c>
      <c r="R16" s="22">
        <f t="shared" si="1"/>
        <v>515984</v>
      </c>
      <c r="S16" s="22">
        <f t="shared" si="2"/>
        <v>773976</v>
      </c>
      <c r="T16" s="32">
        <v>4000</v>
      </c>
      <c r="U16" s="32">
        <v>1120000</v>
      </c>
      <c r="V16" s="22">
        <v>168</v>
      </c>
      <c r="W16" s="22">
        <f t="shared" si="4"/>
        <v>47040</v>
      </c>
      <c r="X16" s="22">
        <v>439</v>
      </c>
      <c r="Y16" s="33">
        <f t="shared" si="5"/>
        <v>122920</v>
      </c>
      <c r="Z16" s="33">
        <v>28</v>
      </c>
      <c r="AA16" s="33">
        <v>115</v>
      </c>
      <c r="AB16" s="22">
        <v>5</v>
      </c>
      <c r="AC16" s="22">
        <v>29</v>
      </c>
      <c r="AD16" s="22">
        <v>44</v>
      </c>
      <c r="AE16" s="22">
        <v>114</v>
      </c>
    </row>
    <row r="17" s="2" customFormat="1" ht="38" customHeight="1" spans="1:31">
      <c r="A17" s="13">
        <v>11</v>
      </c>
      <c r="B17" s="22"/>
      <c r="C17" s="22" t="s">
        <v>45</v>
      </c>
      <c r="D17" s="22"/>
      <c r="E17" s="22"/>
      <c r="F17" s="18">
        <v>700</v>
      </c>
      <c r="G17" s="19">
        <v>0.04</v>
      </c>
      <c r="H17" s="20">
        <f t="shared" si="6"/>
        <v>28</v>
      </c>
      <c r="I17" s="27">
        <v>0</v>
      </c>
      <c r="J17" s="27">
        <v>0.4</v>
      </c>
      <c r="K17" s="27">
        <v>0.5</v>
      </c>
      <c r="L17" s="27">
        <v>0.4</v>
      </c>
      <c r="M17" s="27">
        <v>0.1</v>
      </c>
      <c r="N17" s="27">
        <v>0.2</v>
      </c>
      <c r="O17" s="22">
        <v>25637</v>
      </c>
      <c r="P17" s="22">
        <f t="shared" si="3"/>
        <v>717836</v>
      </c>
      <c r="Q17" s="22">
        <f t="shared" si="0"/>
        <v>0</v>
      </c>
      <c r="R17" s="22">
        <f t="shared" si="1"/>
        <v>287134.4</v>
      </c>
      <c r="S17" s="22">
        <f t="shared" si="2"/>
        <v>430701.6</v>
      </c>
      <c r="T17" s="32">
        <v>16000</v>
      </c>
      <c r="U17" s="32">
        <v>448000</v>
      </c>
      <c r="V17" s="22">
        <v>5417</v>
      </c>
      <c r="W17" s="22">
        <f t="shared" si="4"/>
        <v>151676</v>
      </c>
      <c r="X17" s="22">
        <v>4220</v>
      </c>
      <c r="Y17" s="33">
        <f t="shared" si="5"/>
        <v>118160</v>
      </c>
      <c r="Z17" s="33">
        <v>248</v>
      </c>
      <c r="AA17" s="33">
        <v>2838</v>
      </c>
      <c r="AB17" s="22">
        <v>85</v>
      </c>
      <c r="AC17" s="22">
        <v>572</v>
      </c>
      <c r="AD17" s="22">
        <v>70</v>
      </c>
      <c r="AE17" s="22">
        <v>1130</v>
      </c>
    </row>
    <row r="18" s="2" customFormat="1" ht="38" customHeight="1" spans="1:31">
      <c r="A18" s="13">
        <v>12</v>
      </c>
      <c r="B18" s="22"/>
      <c r="C18" s="22" t="s">
        <v>46</v>
      </c>
      <c r="D18" s="15" t="s">
        <v>47</v>
      </c>
      <c r="E18" s="17"/>
      <c r="F18" s="18">
        <v>2800</v>
      </c>
      <c r="G18" s="19">
        <v>0.05</v>
      </c>
      <c r="H18" s="20">
        <f t="shared" si="6"/>
        <v>140</v>
      </c>
      <c r="I18" s="27">
        <v>0</v>
      </c>
      <c r="J18" s="27">
        <v>0.4</v>
      </c>
      <c r="K18" s="27">
        <v>0.5</v>
      </c>
      <c r="L18" s="27">
        <v>0.4</v>
      </c>
      <c r="M18" s="27">
        <v>0.1</v>
      </c>
      <c r="N18" s="27">
        <v>0.2</v>
      </c>
      <c r="O18" s="22">
        <v>50</v>
      </c>
      <c r="P18" s="22">
        <f t="shared" si="3"/>
        <v>7000</v>
      </c>
      <c r="Q18" s="22">
        <f t="shared" si="0"/>
        <v>0</v>
      </c>
      <c r="R18" s="22">
        <f t="shared" si="1"/>
        <v>2800</v>
      </c>
      <c r="S18" s="22">
        <f t="shared" si="2"/>
        <v>4200</v>
      </c>
      <c r="T18" s="32">
        <v>0</v>
      </c>
      <c r="U18" s="32">
        <v>0</v>
      </c>
      <c r="V18" s="22">
        <v>50</v>
      </c>
      <c r="W18" s="22">
        <f t="shared" si="4"/>
        <v>7000</v>
      </c>
      <c r="X18" s="22">
        <v>0</v>
      </c>
      <c r="Y18" s="33">
        <f t="shared" si="5"/>
        <v>0</v>
      </c>
      <c r="Z18" s="33">
        <v>0</v>
      </c>
      <c r="AA18" s="33">
        <v>0</v>
      </c>
      <c r="AB18" s="22">
        <v>0</v>
      </c>
      <c r="AC18" s="22">
        <v>0</v>
      </c>
      <c r="AD18" s="22">
        <v>0</v>
      </c>
      <c r="AE18" s="22">
        <v>0</v>
      </c>
    </row>
    <row r="19" s="2" customFormat="1" ht="38" customHeight="1" spans="1:31">
      <c r="A19" s="13">
        <v>13</v>
      </c>
      <c r="B19" s="22"/>
      <c r="C19" s="22" t="s">
        <v>48</v>
      </c>
      <c r="D19" s="22" t="s">
        <v>34</v>
      </c>
      <c r="E19" s="22"/>
      <c r="F19" s="18">
        <v>2500</v>
      </c>
      <c r="G19" s="19">
        <v>0.045</v>
      </c>
      <c r="H19" s="24">
        <f t="shared" ref="H19:H25" si="7">F19*G19</f>
        <v>112.5</v>
      </c>
      <c r="I19" s="27">
        <v>0</v>
      </c>
      <c r="J19" s="27">
        <v>0.4</v>
      </c>
      <c r="K19" s="27">
        <v>0.5</v>
      </c>
      <c r="L19" s="27">
        <v>0.4</v>
      </c>
      <c r="M19" s="27">
        <v>0.1</v>
      </c>
      <c r="N19" s="27">
        <v>0.2</v>
      </c>
      <c r="O19" s="22">
        <v>532</v>
      </c>
      <c r="P19" s="22">
        <f t="shared" si="3"/>
        <v>59850</v>
      </c>
      <c r="Q19" s="22">
        <f t="shared" ref="Q19:Q27" si="8">P19*I19</f>
        <v>0</v>
      </c>
      <c r="R19" s="22">
        <f t="shared" ref="R19:R27" si="9">P19*J19</f>
        <v>23940</v>
      </c>
      <c r="S19" s="22">
        <f t="shared" ref="S19:S27" si="10">P19-Q19-R19</f>
        <v>35910</v>
      </c>
      <c r="T19" s="32">
        <v>0</v>
      </c>
      <c r="U19" s="32">
        <v>0</v>
      </c>
      <c r="V19" s="22">
        <v>532</v>
      </c>
      <c r="W19" s="22">
        <f t="shared" si="4"/>
        <v>59850</v>
      </c>
      <c r="X19" s="22">
        <v>0</v>
      </c>
      <c r="Y19" s="33">
        <f t="shared" si="5"/>
        <v>0</v>
      </c>
      <c r="Z19" s="33">
        <v>0</v>
      </c>
      <c r="AA19" s="33">
        <v>0</v>
      </c>
      <c r="AB19" s="22">
        <v>204</v>
      </c>
      <c r="AC19" s="22">
        <v>73</v>
      </c>
      <c r="AD19" s="22">
        <v>0</v>
      </c>
      <c r="AE19" s="22">
        <v>0</v>
      </c>
    </row>
    <row r="20" s="1" customFormat="1" ht="38" customHeight="1" spans="1:31">
      <c r="A20" s="13">
        <v>14</v>
      </c>
      <c r="B20" s="22"/>
      <c r="C20" s="14" t="s">
        <v>49</v>
      </c>
      <c r="D20" s="14" t="s">
        <v>50</v>
      </c>
      <c r="E20" s="22" t="s">
        <v>51</v>
      </c>
      <c r="F20" s="18">
        <v>7000</v>
      </c>
      <c r="G20" s="19">
        <v>0.03</v>
      </c>
      <c r="H20" s="20">
        <f t="shared" si="7"/>
        <v>210</v>
      </c>
      <c r="I20" s="27">
        <v>0</v>
      </c>
      <c r="J20" s="27">
        <v>0.4</v>
      </c>
      <c r="K20" s="27">
        <v>0.5</v>
      </c>
      <c r="L20" s="27">
        <v>0.4</v>
      </c>
      <c r="M20" s="27">
        <v>0.1</v>
      </c>
      <c r="N20" s="27">
        <v>0.2</v>
      </c>
      <c r="O20" s="22">
        <v>423</v>
      </c>
      <c r="P20" s="22">
        <f t="shared" si="3"/>
        <v>88830</v>
      </c>
      <c r="Q20" s="22">
        <f t="shared" si="8"/>
        <v>0</v>
      </c>
      <c r="R20" s="22">
        <f t="shared" si="9"/>
        <v>35532</v>
      </c>
      <c r="S20" s="22">
        <f t="shared" si="10"/>
        <v>53298</v>
      </c>
      <c r="T20" s="32">
        <v>0</v>
      </c>
      <c r="U20" s="32">
        <v>0</v>
      </c>
      <c r="V20" s="22">
        <v>241</v>
      </c>
      <c r="W20" s="22">
        <f t="shared" si="4"/>
        <v>50610</v>
      </c>
      <c r="X20" s="22">
        <v>182</v>
      </c>
      <c r="Y20" s="33">
        <f t="shared" si="5"/>
        <v>38220</v>
      </c>
      <c r="Z20" s="33">
        <v>0</v>
      </c>
      <c r="AA20" s="33">
        <v>0</v>
      </c>
      <c r="AB20" s="22">
        <v>262</v>
      </c>
      <c r="AC20" s="22">
        <v>173</v>
      </c>
      <c r="AD20" s="22">
        <v>0</v>
      </c>
      <c r="AE20" s="22">
        <v>0</v>
      </c>
    </row>
    <row r="21" s="1" customFormat="1" ht="38" customHeight="1" spans="1:31">
      <c r="A21" s="13">
        <v>15</v>
      </c>
      <c r="B21" s="22"/>
      <c r="C21" s="21"/>
      <c r="D21" s="23"/>
      <c r="E21" s="22" t="s">
        <v>52</v>
      </c>
      <c r="F21" s="18">
        <v>4000</v>
      </c>
      <c r="G21" s="19">
        <v>0.03</v>
      </c>
      <c r="H21" s="20">
        <f t="shared" si="7"/>
        <v>120</v>
      </c>
      <c r="I21" s="27">
        <v>0</v>
      </c>
      <c r="J21" s="27">
        <v>0.4</v>
      </c>
      <c r="K21" s="27">
        <v>0.5</v>
      </c>
      <c r="L21" s="27">
        <v>0.4</v>
      </c>
      <c r="M21" s="27">
        <v>0.1</v>
      </c>
      <c r="N21" s="27">
        <v>0.2</v>
      </c>
      <c r="O21" s="22">
        <v>171</v>
      </c>
      <c r="P21" s="22">
        <f t="shared" si="3"/>
        <v>20520</v>
      </c>
      <c r="Q21" s="22">
        <f t="shared" si="8"/>
        <v>0</v>
      </c>
      <c r="R21" s="22">
        <f t="shared" si="9"/>
        <v>8208</v>
      </c>
      <c r="S21" s="22">
        <f t="shared" si="10"/>
        <v>12312</v>
      </c>
      <c r="T21" s="32">
        <v>15</v>
      </c>
      <c r="U21" s="32">
        <v>1800</v>
      </c>
      <c r="V21" s="22">
        <v>156</v>
      </c>
      <c r="W21" s="22">
        <f t="shared" si="4"/>
        <v>18720</v>
      </c>
      <c r="X21" s="22">
        <v>0</v>
      </c>
      <c r="Y21" s="33">
        <f t="shared" si="5"/>
        <v>0</v>
      </c>
      <c r="Z21" s="33">
        <v>3</v>
      </c>
      <c r="AA21" s="33">
        <v>10</v>
      </c>
      <c r="AB21" s="22">
        <v>213</v>
      </c>
      <c r="AC21" s="22">
        <v>130</v>
      </c>
      <c r="AD21" s="22">
        <v>0</v>
      </c>
      <c r="AE21" s="22">
        <v>0</v>
      </c>
    </row>
    <row r="22" s="1" customFormat="1" ht="38" customHeight="1" spans="1:31">
      <c r="A22" s="13">
        <v>16</v>
      </c>
      <c r="B22" s="22"/>
      <c r="C22" s="23"/>
      <c r="D22" s="22" t="s">
        <v>53</v>
      </c>
      <c r="E22" s="22"/>
      <c r="F22" s="18">
        <v>3000</v>
      </c>
      <c r="G22" s="19">
        <v>0.04</v>
      </c>
      <c r="H22" s="20">
        <f t="shared" si="7"/>
        <v>120</v>
      </c>
      <c r="I22" s="27">
        <v>0</v>
      </c>
      <c r="J22" s="27">
        <v>0.4</v>
      </c>
      <c r="K22" s="27">
        <v>0.5</v>
      </c>
      <c r="L22" s="27">
        <v>0.4</v>
      </c>
      <c r="M22" s="27">
        <v>0.1</v>
      </c>
      <c r="N22" s="27">
        <v>0.2</v>
      </c>
      <c r="O22" s="22">
        <v>110</v>
      </c>
      <c r="P22" s="22">
        <f t="shared" si="3"/>
        <v>13200</v>
      </c>
      <c r="Q22" s="22">
        <f t="shared" si="8"/>
        <v>0</v>
      </c>
      <c r="R22" s="22">
        <f t="shared" si="9"/>
        <v>5280</v>
      </c>
      <c r="S22" s="22">
        <f t="shared" si="10"/>
        <v>7920</v>
      </c>
      <c r="T22" s="32">
        <v>15</v>
      </c>
      <c r="U22" s="32">
        <v>1800</v>
      </c>
      <c r="V22" s="22">
        <v>95</v>
      </c>
      <c r="W22" s="22">
        <f t="shared" si="4"/>
        <v>11400</v>
      </c>
      <c r="X22" s="22">
        <v>0</v>
      </c>
      <c r="Y22" s="33">
        <f t="shared" si="5"/>
        <v>0</v>
      </c>
      <c r="Z22" s="33">
        <v>3</v>
      </c>
      <c r="AA22" s="33">
        <v>10</v>
      </c>
      <c r="AB22" s="22">
        <v>47</v>
      </c>
      <c r="AC22" s="22">
        <v>88</v>
      </c>
      <c r="AD22" s="22">
        <v>0</v>
      </c>
      <c r="AE22" s="22">
        <v>0</v>
      </c>
    </row>
    <row r="23" s="2" customFormat="1" ht="38" customHeight="1" spans="1:31">
      <c r="A23" s="13">
        <v>17</v>
      </c>
      <c r="B23" s="22"/>
      <c r="C23" s="22" t="s">
        <v>54</v>
      </c>
      <c r="D23" s="22"/>
      <c r="E23" s="22"/>
      <c r="F23" s="18">
        <v>40</v>
      </c>
      <c r="G23" s="19">
        <v>0.05</v>
      </c>
      <c r="H23" s="20">
        <f t="shared" si="7"/>
        <v>2</v>
      </c>
      <c r="I23" s="27">
        <v>0</v>
      </c>
      <c r="J23" s="27">
        <v>0.4</v>
      </c>
      <c r="K23" s="27">
        <v>0.5</v>
      </c>
      <c r="L23" s="27">
        <v>0.4</v>
      </c>
      <c r="M23" s="27">
        <v>0.1</v>
      </c>
      <c r="N23" s="27">
        <v>0.2</v>
      </c>
      <c r="O23" s="22">
        <v>12510</v>
      </c>
      <c r="P23" s="22">
        <f t="shared" si="3"/>
        <v>25020</v>
      </c>
      <c r="Q23" s="22">
        <f t="shared" si="8"/>
        <v>0</v>
      </c>
      <c r="R23" s="22">
        <f t="shared" si="9"/>
        <v>10008</v>
      </c>
      <c r="S23" s="22">
        <f t="shared" si="10"/>
        <v>15012</v>
      </c>
      <c r="T23" s="32">
        <v>5000</v>
      </c>
      <c r="U23" s="32">
        <v>10000</v>
      </c>
      <c r="V23" s="22">
        <v>5510</v>
      </c>
      <c r="W23" s="22">
        <f t="shared" si="4"/>
        <v>11020</v>
      </c>
      <c r="X23" s="22">
        <v>2000</v>
      </c>
      <c r="Y23" s="33">
        <f t="shared" si="5"/>
        <v>4000</v>
      </c>
      <c r="Z23" s="33">
        <v>3</v>
      </c>
      <c r="AA23" s="33">
        <v>2000</v>
      </c>
      <c r="AB23" s="22">
        <v>15</v>
      </c>
      <c r="AC23" s="22">
        <v>4800</v>
      </c>
      <c r="AD23" s="22">
        <v>0</v>
      </c>
      <c r="AE23" s="22">
        <v>0</v>
      </c>
    </row>
    <row r="24" customFormat="1" ht="35" customHeight="1" spans="1:31">
      <c r="A24" s="13">
        <v>18</v>
      </c>
      <c r="B24" s="22" t="s">
        <v>55</v>
      </c>
      <c r="C24" s="22" t="s">
        <v>56</v>
      </c>
      <c r="D24" s="22"/>
      <c r="E24" s="22"/>
      <c r="F24" s="18">
        <v>3000</v>
      </c>
      <c r="G24" s="19">
        <v>0.05</v>
      </c>
      <c r="H24" s="20">
        <v>150</v>
      </c>
      <c r="I24" s="27">
        <v>0</v>
      </c>
      <c r="J24" s="27">
        <v>0</v>
      </c>
      <c r="K24" s="27">
        <v>0</v>
      </c>
      <c r="L24" s="27">
        <v>0.9</v>
      </c>
      <c r="M24" s="27">
        <v>0</v>
      </c>
      <c r="N24" s="27">
        <v>0.1</v>
      </c>
      <c r="O24" s="22">
        <v>605</v>
      </c>
      <c r="P24" s="22">
        <f t="shared" si="3"/>
        <v>90750</v>
      </c>
      <c r="Q24" s="22">
        <f t="shared" si="8"/>
        <v>0</v>
      </c>
      <c r="R24" s="22">
        <f t="shared" si="9"/>
        <v>0</v>
      </c>
      <c r="S24" s="22">
        <f t="shared" si="10"/>
        <v>90750</v>
      </c>
      <c r="T24" s="32">
        <v>155</v>
      </c>
      <c r="U24" s="32">
        <v>23250</v>
      </c>
      <c r="V24" s="22">
        <v>450</v>
      </c>
      <c r="W24" s="22">
        <f t="shared" si="4"/>
        <v>67500</v>
      </c>
      <c r="X24" s="22">
        <v>0</v>
      </c>
      <c r="Y24" s="33">
        <f t="shared" si="5"/>
        <v>0</v>
      </c>
      <c r="Z24" s="33">
        <v>0</v>
      </c>
      <c r="AA24" s="33">
        <v>0</v>
      </c>
      <c r="AB24" s="22">
        <v>0</v>
      </c>
      <c r="AC24" s="22">
        <v>0</v>
      </c>
      <c r="AD24" s="22">
        <v>0</v>
      </c>
      <c r="AE24" s="22">
        <v>0</v>
      </c>
    </row>
    <row r="25" customFormat="1" ht="35" customHeight="1" spans="1:31">
      <c r="A25" s="13">
        <v>19</v>
      </c>
      <c r="B25" s="22"/>
      <c r="C25" s="22" t="s">
        <v>57</v>
      </c>
      <c r="D25" s="22"/>
      <c r="E25" s="22"/>
      <c r="F25" s="18">
        <v>3000</v>
      </c>
      <c r="G25" s="19">
        <v>0.05</v>
      </c>
      <c r="H25" s="20">
        <v>150</v>
      </c>
      <c r="I25" s="27">
        <v>0</v>
      </c>
      <c r="J25" s="27">
        <v>0</v>
      </c>
      <c r="K25" s="27">
        <v>0</v>
      </c>
      <c r="L25" s="27">
        <v>0.9</v>
      </c>
      <c r="M25" s="27">
        <v>0</v>
      </c>
      <c r="N25" s="27">
        <v>0.1</v>
      </c>
      <c r="O25" s="22">
        <v>1000</v>
      </c>
      <c r="P25" s="22">
        <f t="shared" si="3"/>
        <v>150000</v>
      </c>
      <c r="Q25" s="22">
        <f t="shared" si="8"/>
        <v>0</v>
      </c>
      <c r="R25" s="22">
        <f t="shared" si="9"/>
        <v>0</v>
      </c>
      <c r="S25" s="22">
        <f t="shared" si="10"/>
        <v>150000</v>
      </c>
      <c r="T25" s="32">
        <v>900</v>
      </c>
      <c r="U25" s="32">
        <v>135000</v>
      </c>
      <c r="V25" s="22">
        <v>0</v>
      </c>
      <c r="W25" s="22">
        <f t="shared" si="4"/>
        <v>0</v>
      </c>
      <c r="X25" s="22">
        <v>100</v>
      </c>
      <c r="Y25" s="33">
        <f t="shared" si="5"/>
        <v>15000</v>
      </c>
      <c r="Z25" s="33">
        <v>0</v>
      </c>
      <c r="AA25" s="33">
        <v>0</v>
      </c>
      <c r="AB25" s="22">
        <v>0</v>
      </c>
      <c r="AC25" s="22">
        <v>0</v>
      </c>
      <c r="AD25" s="22">
        <v>0</v>
      </c>
      <c r="AE25" s="22">
        <v>0</v>
      </c>
    </row>
    <row r="26" customFormat="1" ht="35" customHeight="1" spans="1:31">
      <c r="A26" s="13">
        <v>20</v>
      </c>
      <c r="B26" s="22"/>
      <c r="C26" s="22" t="s">
        <v>58</v>
      </c>
      <c r="D26" s="22"/>
      <c r="E26" s="22"/>
      <c r="F26" s="18">
        <v>20000</v>
      </c>
      <c r="G26" s="19">
        <v>0.045</v>
      </c>
      <c r="H26" s="20">
        <v>900</v>
      </c>
      <c r="I26" s="27">
        <v>0</v>
      </c>
      <c r="J26" s="27">
        <v>0</v>
      </c>
      <c r="K26" s="27">
        <v>0</v>
      </c>
      <c r="L26" s="27">
        <v>0.9</v>
      </c>
      <c r="M26" s="27">
        <v>0</v>
      </c>
      <c r="N26" s="27">
        <v>0.1</v>
      </c>
      <c r="O26" s="22">
        <v>210</v>
      </c>
      <c r="P26" s="22">
        <f t="shared" si="3"/>
        <v>189000</v>
      </c>
      <c r="Q26" s="22">
        <f t="shared" si="8"/>
        <v>0</v>
      </c>
      <c r="R26" s="22">
        <f t="shared" si="9"/>
        <v>0</v>
      </c>
      <c r="S26" s="22">
        <f t="shared" si="10"/>
        <v>189000</v>
      </c>
      <c r="T26" s="32">
        <v>0</v>
      </c>
      <c r="U26" s="32">
        <v>0</v>
      </c>
      <c r="V26" s="22">
        <v>210</v>
      </c>
      <c r="W26" s="22">
        <f t="shared" si="4"/>
        <v>189000</v>
      </c>
      <c r="X26" s="22">
        <v>0</v>
      </c>
      <c r="Y26" s="33">
        <f t="shared" si="5"/>
        <v>0</v>
      </c>
      <c r="Z26" s="33">
        <v>0</v>
      </c>
      <c r="AA26" s="33">
        <v>0</v>
      </c>
      <c r="AB26" s="22">
        <v>0</v>
      </c>
      <c r="AC26" s="22">
        <v>0</v>
      </c>
      <c r="AD26" s="22">
        <v>0</v>
      </c>
      <c r="AE26" s="22">
        <v>0</v>
      </c>
    </row>
    <row r="27" customFormat="1" ht="38" customHeight="1" spans="1:31">
      <c r="A27" s="13">
        <v>21</v>
      </c>
      <c r="B27" s="22"/>
      <c r="C27" s="22" t="s">
        <v>59</v>
      </c>
      <c r="D27" s="22"/>
      <c r="E27" s="22"/>
      <c r="F27" s="18">
        <v>3000</v>
      </c>
      <c r="G27" s="19">
        <v>0.025</v>
      </c>
      <c r="H27" s="20">
        <v>75</v>
      </c>
      <c r="I27" s="27">
        <v>0</v>
      </c>
      <c r="J27" s="27">
        <v>0</v>
      </c>
      <c r="K27" s="27">
        <v>0</v>
      </c>
      <c r="L27" s="27">
        <v>0.9</v>
      </c>
      <c r="M27" s="27">
        <v>0</v>
      </c>
      <c r="N27" s="27">
        <v>0.1</v>
      </c>
      <c r="O27" s="22">
        <v>542</v>
      </c>
      <c r="P27" s="22">
        <f t="shared" si="3"/>
        <v>40650</v>
      </c>
      <c r="Q27" s="22">
        <f t="shared" si="8"/>
        <v>0</v>
      </c>
      <c r="R27" s="22">
        <f t="shared" si="9"/>
        <v>0</v>
      </c>
      <c r="S27" s="22">
        <f t="shared" si="10"/>
        <v>40650</v>
      </c>
      <c r="T27" s="32">
        <v>0</v>
      </c>
      <c r="U27" s="32">
        <v>0</v>
      </c>
      <c r="V27" s="22">
        <v>0</v>
      </c>
      <c r="W27" s="22">
        <f t="shared" si="4"/>
        <v>0</v>
      </c>
      <c r="X27" s="22">
        <v>542</v>
      </c>
      <c r="Y27" s="33">
        <f t="shared" si="5"/>
        <v>40650</v>
      </c>
      <c r="Z27" s="33">
        <v>0</v>
      </c>
      <c r="AA27" s="33">
        <v>0</v>
      </c>
      <c r="AB27" s="22">
        <v>0</v>
      </c>
      <c r="AC27" s="22">
        <v>0</v>
      </c>
      <c r="AD27" s="22">
        <v>170</v>
      </c>
      <c r="AE27" s="22">
        <v>123</v>
      </c>
    </row>
    <row r="28" customFormat="1" ht="46" customHeight="1" spans="1:31">
      <c r="A28" s="22" t="s">
        <v>60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8"/>
      <c r="P28" s="22">
        <f>SUM(P7:P27)</f>
        <v>4502318</v>
      </c>
      <c r="Q28" s="22">
        <f>SUM(Q7:Q27)</f>
        <v>868288.4</v>
      </c>
      <c r="R28" s="22">
        <f>SUM(R7:R27)</f>
        <v>1431797</v>
      </c>
      <c r="S28" s="22">
        <f>SUM(S7:S27)</f>
        <v>2202232.6</v>
      </c>
      <c r="T28" s="34" t="s">
        <v>61</v>
      </c>
      <c r="U28" s="32">
        <v>2627450</v>
      </c>
      <c r="V28" s="22" t="s">
        <v>61</v>
      </c>
      <c r="W28" s="22">
        <f>SUM(W7:W27)</f>
        <v>992990</v>
      </c>
      <c r="X28" s="22" t="s">
        <v>61</v>
      </c>
      <c r="Y28" s="22">
        <f>SUM(Y7:Y27)</f>
        <v>881878</v>
      </c>
      <c r="Z28" s="33">
        <v>2271</v>
      </c>
      <c r="AA28" s="33" t="s">
        <v>61</v>
      </c>
      <c r="AB28" s="22">
        <f>SUM(AB7:AB27)</f>
        <v>1839</v>
      </c>
      <c r="AC28" s="22" t="s">
        <v>61</v>
      </c>
      <c r="AD28" s="22">
        <f>SUM(AD7:AD27)</f>
        <v>1303</v>
      </c>
      <c r="AE28" s="22" t="s">
        <v>61</v>
      </c>
    </row>
    <row r="29" ht="57" customHeight="1" spans="1:31">
      <c r="A29" s="25" t="s">
        <v>62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1" ht="18.75" spans="26:28">
      <c r="Z31" s="35"/>
      <c r="AA31" s="35"/>
      <c r="AB31" s="35"/>
    </row>
    <row r="32" ht="18.75" spans="26:28">
      <c r="Z32" s="35"/>
      <c r="AA32" s="35"/>
      <c r="AB32" s="35"/>
    </row>
    <row r="33" ht="18.75" spans="26:28">
      <c r="Z33" s="35"/>
      <c r="AA33" s="35"/>
      <c r="AB33" s="35"/>
    </row>
    <row r="34" ht="18.75" spans="26:28">
      <c r="Z34" s="35"/>
      <c r="AA34" s="35"/>
      <c r="AB34" s="35"/>
    </row>
    <row r="35" ht="18.75" spans="26:28">
      <c r="Z35" s="35"/>
      <c r="AA35" s="35"/>
      <c r="AB35" s="35"/>
    </row>
    <row r="36" ht="18.75" spans="26:28">
      <c r="Z36" s="35"/>
      <c r="AA36" s="35"/>
      <c r="AB36" s="35"/>
    </row>
    <row r="37" ht="18.75" spans="26:28">
      <c r="Z37" s="35"/>
      <c r="AA37" s="35"/>
      <c r="AB37" s="35"/>
    </row>
    <row r="38" ht="18.75" spans="26:28">
      <c r="Z38" s="35"/>
      <c r="AA38" s="35"/>
      <c r="AB38" s="36"/>
    </row>
    <row r="39" ht="18.75" spans="26:28">
      <c r="Z39" s="35"/>
      <c r="AA39" s="35"/>
      <c r="AB39" s="37"/>
    </row>
    <row r="40" ht="18.75" spans="26:28">
      <c r="Z40" s="35"/>
      <c r="AA40" s="35"/>
      <c r="AB40" s="37"/>
    </row>
    <row r="41" ht="18.75" spans="26:28">
      <c r="Z41" s="35"/>
      <c r="AA41" s="35"/>
      <c r="AB41" s="37"/>
    </row>
    <row r="42" spans="26:28">
      <c r="Z42" s="38"/>
      <c r="AA42" s="38"/>
      <c r="AB42" s="39"/>
    </row>
  </sheetData>
  <mergeCells count="49">
    <mergeCell ref="A1:B1"/>
    <mergeCell ref="A2:AE2"/>
    <mergeCell ref="A3:AE3"/>
    <mergeCell ref="J4:N4"/>
    <mergeCell ref="T4:Y4"/>
    <mergeCell ref="Z4:AE4"/>
    <mergeCell ref="K5:L5"/>
    <mergeCell ref="M5:N5"/>
    <mergeCell ref="T5:U5"/>
    <mergeCell ref="V5:W5"/>
    <mergeCell ref="X5:Y5"/>
    <mergeCell ref="Z5:AA5"/>
    <mergeCell ref="AB5:AC5"/>
    <mergeCell ref="AD5:AE5"/>
    <mergeCell ref="C7:E7"/>
    <mergeCell ref="C9:E9"/>
    <mergeCell ref="C10:E10"/>
    <mergeCell ref="C11:E11"/>
    <mergeCell ref="C12:E12"/>
    <mergeCell ref="D13:E13"/>
    <mergeCell ref="D14:E14"/>
    <mergeCell ref="C15:E15"/>
    <mergeCell ref="C16:E16"/>
    <mergeCell ref="C17:E17"/>
    <mergeCell ref="D18:E18"/>
    <mergeCell ref="D19:E19"/>
    <mergeCell ref="D22:E22"/>
    <mergeCell ref="C23:E23"/>
    <mergeCell ref="C24:E24"/>
    <mergeCell ref="C25:E25"/>
    <mergeCell ref="C26:E26"/>
    <mergeCell ref="C27:E27"/>
    <mergeCell ref="A28:O28"/>
    <mergeCell ref="A29:AE29"/>
    <mergeCell ref="A4:A6"/>
    <mergeCell ref="B7:B15"/>
    <mergeCell ref="B16:B23"/>
    <mergeCell ref="B24:B27"/>
    <mergeCell ref="C13:C14"/>
    <mergeCell ref="C20:C22"/>
    <mergeCell ref="D20:D21"/>
    <mergeCell ref="F4:F6"/>
    <mergeCell ref="G4:G6"/>
    <mergeCell ref="H4:H6"/>
    <mergeCell ref="I5:I6"/>
    <mergeCell ref="J5:J6"/>
    <mergeCell ref="O4:O6"/>
    <mergeCell ref="B4:E6"/>
    <mergeCell ref="P4:S5"/>
  </mergeCells>
  <printOptions horizontalCentered="1"/>
  <pageMargins left="0.392361111111111" right="0.392361111111111" top="0.550694444444444" bottom="0.0381944444444444" header="0.313888888888889" footer="0.236111111111111"/>
  <pageSetup paperSize="9" scale="43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计划任务表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～快乐飞龙～</cp:lastModifiedBy>
  <cp:revision>1</cp:revision>
  <dcterms:created xsi:type="dcterms:W3CDTF">2012-06-06T01:30:00Z</dcterms:created>
  <cp:lastPrinted>2018-07-27T13:59:00Z</cp:lastPrinted>
  <dcterms:modified xsi:type="dcterms:W3CDTF">2024-03-07T10:59:44Z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>
    <vt:lpwstr>14</vt:lpwstr>
  </property>
  <property fmtid="{D5CDD505-2E9C-101B-9397-08002B2CF9AE}" pid="4" name="ICV">
    <vt:lpwstr>89644EF75CCF4E43ADB05FB3582D9308_13</vt:lpwstr>
  </property>
  <property fmtid="{D5CDD505-2E9C-101B-9397-08002B2CF9AE}" pid="5" name="KSOReadingLayout">
    <vt:bool>true</vt:bool>
  </property>
</Properties>
</file>